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Neuhrazené faktury" sheetId="1" state="visible" r:id="rId3"/>
    <sheet name="Odběratelé" sheetId="2" state="visible" r:id="rId4"/>
  </sheets>
  <definedNames>
    <definedName function="false" hidden="true" localSheetId="0" name="_xlnm._FilterDatabase" vbProcedure="false">'Neuhrazené faktury'!$A$6:$M$14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<sst xmlns="http://schemas.openxmlformats.org/spreadsheetml/2006/main" count="86" uniqueCount="68">
  <si>
    <t xml:space="preserve">Pila Zdobnice s.r.o. — neuhrazené vydané faktury (saldo odběratelů)</t>
  </si>
  <si>
    <t xml:space="preserve">Stav před zpracováním bankovního výpisu č. 9/2026 (účet 2801457130/2010).</t>
  </si>
  <si>
    <t xml:space="preserve">Rozhodné datum pro výpočet dnů po splatnosti:</t>
  </si>
  <si>
    <t xml:space="preserve">FIKTIVNÍ CVIČNÁ DATA — školení Digitalizace účetnictví.</t>
  </si>
  <si>
    <t xml:space="preserve">Číslo faktury</t>
  </si>
  <si>
    <t xml:space="preserve">Variabilní symbol</t>
  </si>
  <si>
    <t xml:space="preserve">Odběratel</t>
  </si>
  <si>
    <t xml:space="preserve">IČO</t>
  </si>
  <si>
    <t xml:space="preserve">Datum vystavení</t>
  </si>
  <si>
    <t xml:space="preserve">Datum splatnosti</t>
  </si>
  <si>
    <t xml:space="preserve">Základ daně</t>
  </si>
  <si>
    <t xml:space="preserve">DPH 21 %</t>
  </si>
  <si>
    <t xml:space="preserve">Celkem s DPH</t>
  </si>
  <si>
    <t xml:space="preserve">Uhrazeno</t>
  </si>
  <si>
    <t xml:space="preserve">Zbývá uhradit</t>
  </si>
  <si>
    <t xml:space="preserve">Dnů po splatnosti</t>
  </si>
  <si>
    <t xml:space="preserve">Poznámka</t>
  </si>
  <si>
    <t xml:space="preserve">FV20260712</t>
  </si>
  <si>
    <t xml:space="preserve">20260712</t>
  </si>
  <si>
    <t xml:space="preserve">Stavby Deštné s.r.o.</t>
  </si>
  <si>
    <t xml:space="preserve">56986408</t>
  </si>
  <si>
    <t xml:space="preserve">FV20260734</t>
  </si>
  <si>
    <t xml:space="preserve">20260734</t>
  </si>
  <si>
    <t xml:space="preserve">Truhlářství Kněžná s.r.o.</t>
  </si>
  <si>
    <t xml:space="preserve">58866655</t>
  </si>
  <si>
    <t xml:space="preserve">FV20260803</t>
  </si>
  <si>
    <t xml:space="preserve">20260803</t>
  </si>
  <si>
    <t xml:space="preserve">FV20260822</t>
  </si>
  <si>
    <t xml:space="preserve">20260822</t>
  </si>
  <si>
    <t xml:space="preserve">Dřevostavby Orlické hory s.r.o.</t>
  </si>
  <si>
    <t xml:space="preserve">31534414</t>
  </si>
  <si>
    <t xml:space="preserve">FV20260851</t>
  </si>
  <si>
    <t xml:space="preserve">20260851</t>
  </si>
  <si>
    <t xml:space="preserve">Krovy Solnice s.r.o.</t>
  </si>
  <si>
    <t xml:space="preserve">93994648</t>
  </si>
  <si>
    <t xml:space="preserve">FV20260866</t>
  </si>
  <si>
    <t xml:space="preserve">20260866</t>
  </si>
  <si>
    <t xml:space="preserve">Pergoly Vamberk s.r.o.</t>
  </si>
  <si>
    <t xml:space="preserve">89626559</t>
  </si>
  <si>
    <t xml:space="preserve">FV20260879</t>
  </si>
  <si>
    <t xml:space="preserve">20260879</t>
  </si>
  <si>
    <t xml:space="preserve">FV20260902</t>
  </si>
  <si>
    <t xml:space="preserve">20260902</t>
  </si>
  <si>
    <t xml:space="preserve">Celkem</t>
  </si>
  <si>
    <t xml:space="preserve">DIČ</t>
  </si>
  <si>
    <t xml:space="preserve">Sídlo</t>
  </si>
  <si>
    <t xml:space="preserve">Bankovní účet</t>
  </si>
  <si>
    <t xml:space="preserve">IBAN</t>
  </si>
  <si>
    <t xml:space="preserve">CZ58866655</t>
  </si>
  <si>
    <t xml:space="preserve">Na Drahách 215, 516 01 Rychnov nad Kněžnou</t>
  </si>
  <si>
    <t xml:space="preserve">2401873653/0800</t>
  </si>
  <si>
    <t xml:space="preserve">CZ23 0800 0000 0024 0187 3653</t>
  </si>
  <si>
    <t xml:space="preserve">CZ56986408</t>
  </si>
  <si>
    <t xml:space="preserve">Deštné v Orlických horách 48, 517 91 Deštné v Orlických horách</t>
  </si>
  <si>
    <t xml:space="preserve">1907732546/0300</t>
  </si>
  <si>
    <t xml:space="preserve">CZ92 0300 0000 0019 0773 2546</t>
  </si>
  <si>
    <t xml:space="preserve">CZ31534414</t>
  </si>
  <si>
    <t xml:space="preserve">Tyršova 702, 517 54 Vamberk</t>
  </si>
  <si>
    <t xml:space="preserve">5203641871/0600</t>
  </si>
  <si>
    <t xml:space="preserve">CZ09 0600 0000 0052 0364 1871</t>
  </si>
  <si>
    <t xml:space="preserve">CZ93994648</t>
  </si>
  <si>
    <t xml:space="preserve">Kvasinská 331, 517 01 Solnice</t>
  </si>
  <si>
    <t xml:space="preserve">6701839420/5500</t>
  </si>
  <si>
    <t xml:space="preserve">CZ17 5500 0000 0067 0183 9420</t>
  </si>
  <si>
    <t xml:space="preserve">CZ89626559</t>
  </si>
  <si>
    <t xml:space="preserve">Merhautova 1204, 517 54 Vamberk</t>
  </si>
  <si>
    <t xml:space="preserve">35-3018467251/0100</t>
  </si>
  <si>
    <t xml:space="preserve">CZ43 0100 0000 3530 1846 7251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</si>
</sst>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&quot;. &quot;m&quot;. &quot;yyyy"/>
    <numFmt numFmtId="166" formatCode="@"/>
    <numFmt numFmtId="167" formatCode="#,##0.00&quot; Kč&quot;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888888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EF3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E"/>
      </bottom>
      <diagonal/>
    </border>
    <border diagonalUp="false" diagonalDown="false">
      <left/>
      <right/>
      <top style="medium">
        <color rgb="FF1F4E7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4E79"/>
          <bgColor rgb="FF000000"/>
        </patternFill>
      </fill>
    </dxf>
    <dxf>
      <fill>
        <patternFill patternType="solid">
          <fgColor rgb="FFEEF3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EEF3F8"/>
      <rgbColor rgb="FFCCFFFF"/>
      <rgbColor rgb="FF660066"/>
      <rgbColor rgb="FFFF8080"/>
      <rgbColor rgb="FF0066CC"/>
      <rgbColor rgb="FFC9D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32"/>
    <col collapsed="false" customWidth="true" hidden="false" outlineLevel="0" max="4" min="4" style="0" width="11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11"/>
    <col collapsed="false" customWidth="true" hidden="false" outlineLevel="0" max="13" min="13" style="0" width="3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  <c r="F3" s="2" t="n">
        <v>46295</v>
      </c>
    </row>
    <row r="4" customFormat="false" ht="15" hidden="false" customHeight="false" outlineLevel="0" collapsed="false">
      <c r="A4" s="3" t="s">
        <v>3</v>
      </c>
    </row>
    <row r="6" customFormat="false" ht="30" hidden="false" customHeight="true" outlineLevel="0" collapsed="false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</row>
    <row r="7" customFormat="false" ht="15" hidden="false" customHeight="false" outlineLevel="0" collapsed="false">
      <c r="A7" s="5" t="s">
        <v>17</v>
      </c>
      <c r="B7" s="6" t="s">
        <v>18</v>
      </c>
      <c r="C7" s="5" t="s">
        <v>19</v>
      </c>
      <c r="D7" s="6" t="s">
        <v>20</v>
      </c>
      <c r="E7" s="7" t="n">
        <v>46230</v>
      </c>
      <c r="F7" s="7" t="n">
        <v>46244</v>
      </c>
      <c r="G7" s="8" t="n">
        <v>13000</v>
      </c>
      <c r="H7" s="8" t="n">
        <f aca="false">ROUND(G7*0.21,2)</f>
        <v>2730</v>
      </c>
      <c r="I7" s="8" t="n">
        <f aca="false">G7+H7</f>
        <v>15730</v>
      </c>
      <c r="J7" s="8" t="n">
        <v>0</v>
      </c>
      <c r="K7" s="8" t="n">
        <f aca="false">I7-J7</f>
        <v>15730</v>
      </c>
      <c r="L7" s="9" t="n">
        <f aca="false">MAX(0,$F$3-F7)</f>
        <v>51</v>
      </c>
      <c r="M7" s="5"/>
    </row>
    <row r="8" customFormat="false" ht="15" hidden="false" customHeight="false" outlineLevel="0" collapsed="false">
      <c r="A8" s="10" t="s">
        <v>21</v>
      </c>
      <c r="B8" s="11" t="s">
        <v>22</v>
      </c>
      <c r="C8" s="10" t="s">
        <v>23</v>
      </c>
      <c r="D8" s="11" t="s">
        <v>24</v>
      </c>
      <c r="E8" s="12" t="n">
        <v>46254</v>
      </c>
      <c r="F8" s="12" t="n">
        <v>46268</v>
      </c>
      <c r="G8" s="13" t="n">
        <v>30000</v>
      </c>
      <c r="H8" s="13" t="n">
        <f aca="false">ROUND(G8*0.21,2)</f>
        <v>6300</v>
      </c>
      <c r="I8" s="13" t="n">
        <f aca="false">G8+H8</f>
        <v>36300</v>
      </c>
      <c r="J8" s="13" t="n">
        <v>0</v>
      </c>
      <c r="K8" s="13" t="n">
        <f aca="false">I8-J8</f>
        <v>36300</v>
      </c>
      <c r="L8" s="14" t="n">
        <f aca="false">MAX(0,$F$3-F8)</f>
        <v>27</v>
      </c>
      <c r="M8" s="10"/>
    </row>
    <row r="9" customFormat="false" ht="15" hidden="false" customHeight="false" outlineLevel="0" collapsed="false">
      <c r="A9" s="5" t="s">
        <v>25</v>
      </c>
      <c r="B9" s="6" t="s">
        <v>26</v>
      </c>
      <c r="C9" s="5" t="s">
        <v>19</v>
      </c>
      <c r="D9" s="6" t="s">
        <v>20</v>
      </c>
      <c r="E9" s="7" t="n">
        <v>46258</v>
      </c>
      <c r="F9" s="7" t="n">
        <v>46272</v>
      </c>
      <c r="G9" s="8" t="n">
        <v>72000</v>
      </c>
      <c r="H9" s="8" t="n">
        <f aca="false">ROUND(G9*0.21,2)</f>
        <v>15120</v>
      </c>
      <c r="I9" s="8" t="n">
        <f aca="false">G9+H9</f>
        <v>87120</v>
      </c>
      <c r="J9" s="8" t="n">
        <v>0</v>
      </c>
      <c r="K9" s="8" t="n">
        <f aca="false">I9-J9</f>
        <v>87120</v>
      </c>
      <c r="L9" s="9" t="n">
        <f aca="false">MAX(0,$F$3-F9)</f>
        <v>23</v>
      </c>
      <c r="M9" s="5"/>
    </row>
    <row r="10" customFormat="false" ht="15" hidden="false" customHeight="false" outlineLevel="0" collapsed="false">
      <c r="A10" s="10" t="s">
        <v>27</v>
      </c>
      <c r="B10" s="11" t="s">
        <v>28</v>
      </c>
      <c r="C10" s="10" t="s">
        <v>29</v>
      </c>
      <c r="D10" s="11" t="s">
        <v>30</v>
      </c>
      <c r="E10" s="12" t="n">
        <v>46263</v>
      </c>
      <c r="F10" s="12" t="n">
        <v>46277</v>
      </c>
      <c r="G10" s="13" t="n">
        <v>43200</v>
      </c>
      <c r="H10" s="13" t="n">
        <f aca="false">ROUND(G10*0.21,2)</f>
        <v>9072</v>
      </c>
      <c r="I10" s="13" t="n">
        <f aca="false">G10+H10</f>
        <v>52272</v>
      </c>
      <c r="J10" s="13" t="n">
        <v>0</v>
      </c>
      <c r="K10" s="13" t="n">
        <f aca="false">I10-J10</f>
        <v>52272</v>
      </c>
      <c r="L10" s="14" t="n">
        <f aca="false">MAX(0,$F$3-F10)</f>
        <v>18</v>
      </c>
      <c r="M10" s="10"/>
    </row>
    <row r="11" customFormat="false" ht="15" hidden="false" customHeight="false" outlineLevel="0" collapsed="false">
      <c r="A11" s="5" t="s">
        <v>31</v>
      </c>
      <c r="B11" s="6" t="s">
        <v>32</v>
      </c>
      <c r="C11" s="5" t="s">
        <v>33</v>
      </c>
      <c r="D11" s="6" t="s">
        <v>34</v>
      </c>
      <c r="E11" s="7" t="n">
        <v>46265</v>
      </c>
      <c r="F11" s="7" t="n">
        <v>46279</v>
      </c>
      <c r="G11" s="8" t="n">
        <v>24000</v>
      </c>
      <c r="H11" s="8" t="n">
        <f aca="false">ROUND(G11*0.21,2)</f>
        <v>5040</v>
      </c>
      <c r="I11" s="8" t="n">
        <f aca="false">G11+H11</f>
        <v>29040</v>
      </c>
      <c r="J11" s="8" t="n">
        <v>0</v>
      </c>
      <c r="K11" s="8" t="n">
        <f aca="false">I11-J11</f>
        <v>29040</v>
      </c>
      <c r="L11" s="9" t="n">
        <f aca="false">MAX(0,$F$3-F11)</f>
        <v>16</v>
      </c>
      <c r="M11" s="5"/>
    </row>
    <row r="12" customFormat="false" ht="15" hidden="false" customHeight="false" outlineLevel="0" collapsed="false">
      <c r="A12" s="10" t="s">
        <v>35</v>
      </c>
      <c r="B12" s="11" t="s">
        <v>36</v>
      </c>
      <c r="C12" s="10" t="s">
        <v>37</v>
      </c>
      <c r="D12" s="11" t="s">
        <v>38</v>
      </c>
      <c r="E12" s="12" t="n">
        <v>46265</v>
      </c>
      <c r="F12" s="12" t="n">
        <v>46286</v>
      </c>
      <c r="G12" s="13" t="n">
        <v>40000</v>
      </c>
      <c r="H12" s="13" t="n">
        <f aca="false">ROUND(G12*0.21,2)</f>
        <v>8400</v>
      </c>
      <c r="I12" s="13" t="n">
        <f aca="false">G12+H12</f>
        <v>48400</v>
      </c>
      <c r="J12" s="13" t="n">
        <v>0</v>
      </c>
      <c r="K12" s="13" t="n">
        <f aca="false">I12-J12</f>
        <v>48400</v>
      </c>
      <c r="L12" s="14" t="n">
        <f aca="false">MAX(0,$F$3-F12)</f>
        <v>9</v>
      </c>
      <c r="M12" s="10"/>
    </row>
    <row r="13" customFormat="false" ht="15" hidden="false" customHeight="false" outlineLevel="0" collapsed="false">
      <c r="A13" s="5" t="s">
        <v>39</v>
      </c>
      <c r="B13" s="6" t="s">
        <v>40</v>
      </c>
      <c r="C13" s="5" t="s">
        <v>23</v>
      </c>
      <c r="D13" s="6" t="s">
        <v>24</v>
      </c>
      <c r="E13" s="7" t="n">
        <v>46266</v>
      </c>
      <c r="F13" s="7" t="n">
        <v>46307</v>
      </c>
      <c r="G13" s="8" t="n">
        <v>19500</v>
      </c>
      <c r="H13" s="8" t="n">
        <f aca="false">ROUND(G13*0.21,2)</f>
        <v>4095</v>
      </c>
      <c r="I13" s="8" t="n">
        <f aca="false">G13+H13</f>
        <v>23595</v>
      </c>
      <c r="J13" s="8" t="n">
        <v>0</v>
      </c>
      <c r="K13" s="8" t="n">
        <f aca="false">I13-J13</f>
        <v>23595</v>
      </c>
      <c r="L13" s="9" t="n">
        <f aca="false">MAX(0,$F$3-F13)</f>
        <v>0</v>
      </c>
      <c r="M13" s="5"/>
    </row>
    <row r="14" customFormat="false" ht="15" hidden="false" customHeight="false" outlineLevel="0" collapsed="false">
      <c r="A14" s="10" t="s">
        <v>41</v>
      </c>
      <c r="B14" s="11" t="s">
        <v>42</v>
      </c>
      <c r="C14" s="10" t="s">
        <v>29</v>
      </c>
      <c r="D14" s="11" t="s">
        <v>30</v>
      </c>
      <c r="E14" s="12" t="n">
        <v>46267</v>
      </c>
      <c r="F14" s="12" t="n">
        <v>46311</v>
      </c>
      <c r="G14" s="13" t="n">
        <v>43200</v>
      </c>
      <c r="H14" s="13" t="n">
        <f aca="false">ROUND(G14*0.21,2)</f>
        <v>9072</v>
      </c>
      <c r="I14" s="13" t="n">
        <f aca="false">G14+H14</f>
        <v>52272</v>
      </c>
      <c r="J14" s="13" t="n">
        <v>0</v>
      </c>
      <c r="K14" s="13" t="n">
        <f aca="false">I14-J14</f>
        <v>52272</v>
      </c>
      <c r="L14" s="14" t="n">
        <f aca="false">MAX(0,$F$3-F14)</f>
        <v>0</v>
      </c>
      <c r="M14" s="10"/>
    </row>
    <row r="15" customFormat="false" ht="15" hidden="false" customHeight="false" outlineLevel="0" collapsed="false">
      <c r="A15" s="15" t="s">
        <v>43</v>
      </c>
      <c r="G15" s="16" t="n">
        <f aca="false">SUM(G7:G14)</f>
        <v>284900</v>
      </c>
      <c r="H15" s="16" t="n">
        <f aca="false">SUM(H7:H14)</f>
        <v>59829</v>
      </c>
      <c r="I15" s="16" t="n">
        <f aca="false">SUM(I7:I14)</f>
        <v>344729</v>
      </c>
      <c r="J15" s="16" t="n">
        <f aca="false">SUM(J7:J14)</f>
        <v>0</v>
      </c>
      <c r="K15" s="16" t="n">
        <f aca="false">SUM(K7:K14)</f>
        <v>344729</v>
      </c>
    </row>
  </sheetData>
  <autoFilter ref="A6:M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46"/>
    <col collapsed="false" customWidth="true" hidden="false" outlineLevel="0" max="5" min="5" style="0" width="22"/>
    <col collapsed="false" customWidth="true" hidden="false" outlineLevel="0" max="6" min="6" style="0" width="32"/>
  </cols>
  <sheetData>
    <row r="1" customFormat="false" ht="15" hidden="false" customHeight="false" outlineLevel="0" collapsed="false">
      <c r="A1" s="17" t="s">
        <v>6</v>
      </c>
      <c r="B1" s="17" t="s">
        <v>7</v>
      </c>
      <c r="C1" s="17" t="s">
        <v>44</v>
      </c>
      <c r="D1" s="17" t="s">
        <v>45</v>
      </c>
      <c r="E1" s="17" t="s">
        <v>46</v>
      </c>
      <c r="F1" s="17" t="s">
        <v>47</v>
      </c>
    </row>
    <row r="2" customFormat="false" ht="15" hidden="false" customHeight="false" outlineLevel="0" collapsed="false">
      <c r="A2" s="18" t="s">
        <v>23</v>
      </c>
      <c r="B2" s="18" t="s">
        <v>24</v>
      </c>
      <c r="C2" s="18" t="s">
        <v>48</v>
      </c>
      <c r="D2" s="18" t="s">
        <v>49</v>
      </c>
      <c r="E2" s="18" t="s">
        <v>50</v>
      </c>
      <c r="F2" s="18" t="s">
        <v>51</v>
      </c>
    </row>
    <row r="3" customFormat="false" ht="15" hidden="false" customHeight="false" outlineLevel="0" collapsed="false">
      <c r="A3" s="18" t="s">
        <v>19</v>
      </c>
      <c r="B3" s="18" t="s">
        <v>20</v>
      </c>
      <c r="C3" s="18" t="s">
        <v>52</v>
      </c>
      <c r="D3" s="18" t="s">
        <v>53</v>
      </c>
      <c r="E3" s="18" t="s">
        <v>54</v>
      </c>
      <c r="F3" s="18" t="s">
        <v>55</v>
      </c>
    </row>
    <row r="4" customFormat="false" ht="15" hidden="false" customHeight="false" outlineLevel="0" collapsed="false">
      <c r="A4" s="18" t="s">
        <v>29</v>
      </c>
      <c r="B4" s="18" t="s">
        <v>30</v>
      </c>
      <c r="C4" s="18" t="s">
        <v>56</v>
      </c>
      <c r="D4" s="18" t="s">
        <v>57</v>
      </c>
      <c r="E4" s="18" t="s">
        <v>58</v>
      </c>
      <c r="F4" s="18" t="s">
        <v>59</v>
      </c>
    </row>
    <row r="5" customFormat="false" ht="15" hidden="false" customHeight="false" outlineLevel="0" collapsed="false">
      <c r="A5" s="18" t="s">
        <v>33</v>
      </c>
      <c r="B5" s="18" t="s">
        <v>34</v>
      </c>
      <c r="C5" s="18" t="s">
        <v>60</v>
      </c>
      <c r="D5" s="18" t="s">
        <v>61</v>
      </c>
      <c r="E5" s="18" t="s">
        <v>62</v>
      </c>
      <c r="F5" s="18" t="s">
        <v>63</v>
      </c>
    </row>
    <row r="6" customFormat="false" ht="15" hidden="false" customHeight="false" outlineLevel="0" collapsed="false">
      <c r="A6" s="18" t="s">
        <v>37</v>
      </c>
      <c r="B6" s="18" t="s">
        <v>38</v>
      </c>
      <c r="C6" s="18" t="s">
        <v>64</v>
      </c>
      <c r="D6" s="18" t="s">
        <v>65</v>
      </c>
      <c r="E6" s="18" t="s">
        <v>66</v>
      </c>
      <c r="F6" s="18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2026-09-29T20:19:26Z</dcterms:created>
  <dc:creator>openpyxl</dc:creator>
  <dc:description/>
  <dc:language>en-US</dc:language>
  <cp:lastModifiedBy/>
  <dcterms:modified xsi:type="dcterms:W3CDTF">2026-09-29T20:19:26Z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